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5195" windowHeight="9720" tabRatio="909" activeTab="0"/>
  </bookViews>
  <sheets>
    <sheet name="Район" sheetId="1" r:id="rId1"/>
  </sheets>
  <definedNames>
    <definedName name="_xlnm.Print_Titles" localSheetId="0">'Район'!$10:$13</definedName>
  </definedNames>
  <calcPr fullCalcOnLoad="1"/>
</workbook>
</file>

<file path=xl/sharedStrings.xml><?xml version="1.0" encoding="utf-8"?>
<sst xmlns="http://schemas.openxmlformats.org/spreadsheetml/2006/main" count="280" uniqueCount="257">
  <si>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</si>
  <si>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</si>
  <si>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000  1  19  00000  00  0000  000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</si>
  <si>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</si>
  <si>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000  1  19  05000  05  0000  151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</si>
  <si>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</si>
  <si>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закупку автотранспортных средств и коммунальной техники</t>
  </si>
  <si>
    <t>000  2  02  02102  00  0000  151</t>
  </si>
  <si>
    <t>Субсидии бюджетам муниципальных районовна закупку автотранспортных средств и коммунальной техники</t>
  </si>
  <si>
    <t>000 2  02  02102  05  0000  151</t>
  </si>
  <si>
    <t>Субсидии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</si>
  <si>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</si>
  <si>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</si>
  <si>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</si>
  <si>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</si>
  <si>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000  2  02  04025  05  0000 151</t>
  </si>
  <si>
    <t>Безвозмездные поступления от фонда ветеранов (пенсионеров) войны, труда и вооруженных сил</t>
  </si>
  <si>
    <t>Прогнозируемые доходы бюджета Зиминского районного муниципального образования на 2011 год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</si>
  <si>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</si>
  <si>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</si>
  <si>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</si>
  <si>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</si>
  <si>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</si>
  <si>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</si>
  <si>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Субсидии в целях софинансирования расходных обязательств по владению, пользованию и распоряжению имуществом, находящимся в муниципальной собственности муниципального района, на подготовку объектов муниципальной собственности к отопительному сезону 2010 - 2011 годов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</si>
  <si>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</si>
  <si>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</si>
  <si>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</si>
  <si>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</si>
  <si>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</si>
  <si>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</si>
  <si>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</si>
  <si>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000  2  02  03026  05  0000  151</t>
  </si>
  <si>
    <t>Межбюджетные трансферты на погашение кредиторской задолженности за 2007 год перед местными бюджетами, возникшей в связи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</t>
  </si>
  <si>
    <t>Межбюджетные трансферты в целях финансовой поддержки муниципальных образований Иркутской области, осуществляющих эффективное управление бюджетными средствами</t>
  </si>
  <si>
    <t>Пожертвование для выплат вознаграждений подросткам от 14 до 18 лет за участие во временных работах в свободное от учебы время</t>
  </si>
  <si>
    <t>Пожертвование Самарской школе на ремонт</t>
  </si>
  <si>
    <t>Благотворительная помощь на социальные мероприятия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</si>
  <si>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</si>
  <si>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</si>
  <si>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</si>
  <si>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</si>
  <si>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</si>
  <si>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000  1  14  06014  10  0000  430</t>
  </si>
  <si>
    <t>000  1  14  06000  00  0000  430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</si>
  <si>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</si>
  <si>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</si>
  <si>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</si>
  <si>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</si>
  <si>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</si>
  <si>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000  1  11  05010  10  0000  120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</si>
  <si>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</si>
  <si>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</si>
  <si>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</si>
  <si>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000  1  11  05035  05  0000  120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</si>
  <si>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</si>
  <si>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000  1  11  09000  00  0000  120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</si>
  <si>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</si>
  <si>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000  1  11  09045  05  0000  120</t>
  </si>
  <si>
    <t>ДОХОДЫ ОТ ПРЕДПРИНИМАТЕЛЬСКОЙ И ИНОЙ ПРИНОСЯЩЕЙ ДОХОД ДЕЯТЕЛЬНОСТИ</t>
  </si>
  <si>
    <t>000  3  00  00000  00  0000  000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</si>
  <si>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</si>
  <si>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</si>
  <si>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</si>
  <si>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</si>
  <si>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</si>
  <si>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</si>
  <si>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</si>
  <si>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</si>
  <si>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</si>
  <si>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</si>
  <si>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</si>
  <si>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</si>
  <si>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</si>
  <si>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</si>
  <si>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ДОХОДЫ ОТ ПРОДАЖИ МАТЕРИАЛЬНЫХ И НЕМАТЕРИАЛЬНЫХ АКТИВОВ</t>
  </si>
  <si>
    <t>000  1  14  00000  00  0000  000</t>
  </si>
  <si>
    <t>Сумма</t>
  </si>
  <si>
    <t>Приложение 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</si>
  <si>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</si>
  <si>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</si>
  <si>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</si>
  <si>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000  1  14  02032  05  0000  410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</si>
  <si>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</si>
  <si>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</si>
  <si>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</si>
  <si>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</si>
  <si>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</si>
  <si>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</si>
  <si>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</si>
  <si>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</si>
  <si>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</si>
  <si>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</si>
  <si>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</si>
  <si>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</si>
  <si>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</si>
  <si>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</si>
  <si>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</si>
  <si>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</si>
  <si>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</si>
  <si>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</si>
  <si>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</si>
  <si>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</si>
  <si>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</si>
  <si>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</si>
  <si>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</si>
  <si>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</si>
  <si>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000  1  16  25074  05  0000  140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</si>
  <si>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</si>
  <si>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</si>
  <si>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</si>
  <si>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</si>
  <si>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</si>
  <si>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</si>
  <si>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</si>
  <si>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</si>
  <si>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</si>
  <si>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</si>
  <si>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</si>
  <si>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</si>
  <si>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</si>
  <si>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</si>
  <si>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</si>
  <si>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</si>
  <si>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</si>
  <si>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</si>
  <si>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</si>
  <si>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</si>
  <si>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</si>
  <si>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</si>
  <si>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</si>
  <si>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</si>
  <si>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</si>
  <si>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</si>
  <si>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</si>
  <si>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</si>
  <si>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</si>
  <si>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</si>
  <si>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</si>
  <si>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</si>
  <si>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</si>
  <si>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</si>
  <si>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</si>
  <si>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</si>
  <si>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</si>
  <si>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</si>
  <si>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</si>
  <si>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</si>
  <si>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</si>
  <si>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</si>
  <si>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000  1  07  01020  01  0000  110</t>
  </si>
  <si>
    <t>Налог на добычу прочих полезных ископаемых (за исключением полезных ископаемых в виде природных алмазов)</t>
  </si>
  <si>
    <t>000  1  07  01030  01  0000  110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</si>
  <si>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</si>
  <si>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</si>
  <si>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</si>
  <si>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</si>
  <si>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</si>
  <si>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000  2  02  00000  00  0000  000</t>
  </si>
  <si>
    <t>БЕЗВОЗМЕЗДНЫЕ ПОСТУПЛЕНИЯ ОТ ДРУГИХ БЮДЖЕТОВ БЮДЖЕТНОЙ СИСТЕМЫ РФ</t>
  </si>
  <si>
    <t>000  2  02  01001  05  0000  151</t>
  </si>
  <si>
    <t>000  2  02  01000  00  0000  151</t>
  </si>
  <si>
    <t>Дотации бюджетам муниципальных районов на выравнивание бюджетной обеспеченности</t>
  </si>
  <si>
    <t>000  2  02  02000  00  0000  151</t>
  </si>
  <si>
    <t>000  2  02  02024  05  0000  151</t>
  </si>
  <si>
    <t>Прочие субсидии бюджетам муниципальных районов</t>
  </si>
  <si>
    <t>000  2  02  02999  05  0000  151</t>
  </si>
  <si>
    <t>000  2  02  03000  00  0000  151</t>
  </si>
  <si>
    <t>000  2  02  03021  05  0000  151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</si>
  <si>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</si>
  <si>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000  2  02  03022  05  0000  151</t>
  </si>
  <si>
    <t>Субвенции бюджетам муниципальных районов на предоставление гражданам субсидий на оплату жилых помещений и коммунальных услуг</t>
  </si>
  <si>
    <t>000  2  02  03024  05  0000  151</t>
  </si>
  <si>
    <t>Субвенции бюджетам муниципальных районов на выполнение передаваемых полномочий субъектов РФ</t>
  </si>
  <si>
    <t>Хранение, комплектование,  учет и использование архивных документов, относящихся к областной государственной собственности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</si>
  <si>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</si>
  <si>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 xml:space="preserve">Регулирование тарифов на  тепловую энергию </t>
  </si>
  <si>
    <t>Лицензирование розничной продажи алкогольной продукции</t>
  </si>
  <si>
    <t>Определение персонального состава и обеспечение деятельности административных комиссий</t>
  </si>
  <si>
    <t>000  2  02  03999  05  0000  151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</si>
  <si>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</si>
  <si>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000  2  02  04000  00  0000  151</t>
  </si>
  <si>
    <t>000  2  02  04014  05  0000  151</t>
  </si>
  <si>
    <t>ИТОГО ДОХОДОВ</t>
  </si>
  <si>
    <t>000  0  00  00000  00  0000  000</t>
  </si>
  <si>
    <t>000  3  02  01050  05  0000  130</t>
  </si>
  <si>
    <t>Предоставление мер социальной поддержки многодетным и малоимущим семьям</t>
  </si>
  <si>
    <t>(081-52; 192-22)</t>
  </si>
  <si>
    <t>(081-3; 809-8)</t>
  </si>
  <si>
    <t>(руб.)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</si>
  <si>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</si>
  <si>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000  2  07  05000  05  0000  180</t>
  </si>
  <si>
    <t>БЕЗВОЗМЕЗДНЫЕ ПОСТУПЛЕНИЯ</t>
  </si>
  <si>
    <t>000  2  00  00000  00  0000  000</t>
  </si>
  <si>
    <t>ПРОЧИЕ БЕЗВОЗМЕЗДНЫЕ ПОСТУПЛЕНИЯ</t>
  </si>
  <si>
    <t>000  2  07  00000  00  0000  180</t>
  </si>
  <si>
    <t>Прочие межбюджетные трансферты, передаваемые бюджетам</t>
  </si>
  <si>
    <t>000  2  02  04999  05  0000  151</t>
  </si>
  <si>
    <t>Прочие межбюджетные трансферты, передаваемые бюджетам муниципальных районов</t>
  </si>
  <si>
    <t>000  2  02  04014  00  0000  151</t>
  </si>
  <si>
    <t xml:space="preserve"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
</t>
  </si>
  <si>
    <t>000  1  01  02010  01  0000  110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</si>
  <si>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</si>
  <si>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</si>
  <si>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Дотации на выравнивание бюджетной обеспеченности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</si>
  <si>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</si>
  <si>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000  2  02  02024  00  0000  151</t>
  </si>
  <si>
    <t>Прочие субсидии</t>
  </si>
  <si>
    <t>000  2  02  02999  00  0000  151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</si>
  <si>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</si>
  <si>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000  2  02  03999  00  0000  151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</si>
  <si>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</si>
  <si>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</si>
  <si>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000  2  02  03021  00  0000  151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</si>
  <si>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</si>
  <si>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</si>
  <si>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</si>
  <si>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от оказания услуг</t>
  </si>
  <si>
    <t>000  3  02  01000  00  0000  000</t>
  </si>
  <si>
    <t>Прочие безвозмездные поступления в бюджеты муниципальных районов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</si>
  <si>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</si>
  <si>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</si>
  <si>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</si>
  <si>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</si>
  <si>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</si>
  <si>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</si>
  <si>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</si>
  <si>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Прочие субвенции</t>
  </si>
  <si>
    <t xml:space="preserve">Прочие субвенции бюджетам муниципальных районов </t>
  </si>
  <si>
    <t>Доходы от предпринимательской и иной приносящей доход деятельности (Комитет по образованию администрации Зиминского районного муниципального образовани)</t>
  </si>
  <si>
    <t>Доходы от предпринимательской и иной приносящей доход деятельности (Комитет по культуре администрации Зиминского района)</t>
  </si>
  <si>
    <t>ДОТАЦИИ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</si>
  <si>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</si>
  <si>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</si>
  <si>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</si>
  <si>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000  1  17  05050  05  0000  180</t>
  </si>
  <si>
    <t>Государственные полномочия в области охраны труда</t>
  </si>
  <si>
    <t>000  1  11  09040  00  0000  120</t>
  </si>
  <si>
    <t>Межбюджетные трансферты на возмещение расходов местных бюджетов в связи с предоставлением льгот по оплате жилого помещения и коммунальных услуг педагогическим работникам, проживающим в сельской местности, рабочих поселках (поселках городского типа) и работающим в муниципальных образовательных учреждениях</t>
  </si>
  <si>
    <t>Наименование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</si>
  <si>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(Комитет по образованию администрации Зиминского района)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</si>
  <si>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(Комитет по культуре администрации Зиминского района)</t>
  </si>
  <si>
    <t>000  2  02  04999  00  0000  151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</si>
  <si>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</si>
  <si>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</si>
  <si>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Код бюджетной классификации Российской Федерации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</si>
  <si>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</si>
  <si>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</si>
  <si>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</si>
  <si>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</si>
  <si>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000  1  08  07084  01  0000 110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</si>
  <si>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</si>
  <si>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Субсидии в целях софинансирования расходных обязательств по выплате денежного содержания с начислениями на него главам, муниципальным служащим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образования, здравоохранения, культуры, находящихся в ведении органов местного самоуправления муниципальных районов (городских округов) Иркутской области</t>
  </si>
  <si>
    <t>"О бюджете Зиминского районного муниципального</t>
  </si>
  <si>
    <t>образования на 2011 год"</t>
  </si>
  <si>
    <t>к проекту Решения Думы Зиминского муниципального района</t>
  </si>
  <si>
    <t>№ 80 от "24" декабря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</si>
</sst>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tabSelected="1" view="pageBreakPreview" zoomScaleSheetLayoutView="100" zoomScalePageLayoutView="0" workbookViewId="0" topLeftCell="A120">
      <selection activeCell="A14" sqref="A14"/>
    </sheetView>
  </sheetViews>
  <sheetFormatPr defaultColWidth="9.140625" defaultRowHeight="12"/>
  <cols>
    <col min="1" max="1" width="154.8515625" style="10" customWidth="1"/>
    <col min="2" max="2" width="31.00390625" style="11" customWidth="1"/>
    <col min="3" max="3" width="18.140625" style="25" customWidth="1"/>
    <col min="4" max="4" width="14.421875" style="6" hidden="1" customWidth="1"/>
    <col min="5" max="5" width="19.8515625" style="2" customWidth="1"/>
    <col min="6" max="6" width="16.140625" style="6" customWidth="1"/>
    <col min="7" max="7" width="17.28125" style="6" customWidth="1"/>
    <col min="8" max="16384" width="9.28125" style="6" customWidth="1"/>
  </cols>
  <sheetData>
    <row r="1" spans="3:5" ht="12.75">
      <c r="C1" s="12" t="s">
        <v>78</v>
      </c>
      <c r="D1" s="23"/>
      <c r="E1" s="24"/>
    </row>
    <row r="2" spans="1:5" ht="12.75">
      <c r="A2" s="44" t="s">
        <v>255</v>
      </c>
      <c r="B2" s="44"/>
      <c r="C2" s="44"/>
      <c r="D2" s="25"/>
      <c r="E2" s="26"/>
    </row>
    <row r="3" spans="1:5" ht="12.75">
      <c r="A3" s="44" t="s">
        <v>253</v>
      </c>
      <c r="B3" s="44"/>
      <c r="C3" s="44"/>
      <c r="D3" s="12"/>
      <c r="E3" s="24"/>
    </row>
    <row r="4" spans="1:5" ht="12.75">
      <c r="A4" s="44" t="s">
        <v>254</v>
      </c>
      <c r="B4" s="44"/>
      <c r="C4" s="44"/>
      <c r="D4" s="12"/>
      <c r="E4" s="24"/>
    </row>
    <row r="5" spans="1:5" ht="12.75">
      <c r="A5" s="44" t="s">
        <v>256</v>
      </c>
      <c r="B5" s="44"/>
      <c r="C5" s="44"/>
      <c r="D5" s="12"/>
      <c r="E5" s="24"/>
    </row>
    <row r="6" spans="1:3" ht="12.75">
      <c r="A6" s="44"/>
      <c r="B6" s="44"/>
      <c r="C6" s="44"/>
    </row>
    <row r="7" spans="1:3" ht="14.25">
      <c r="A7" s="45" t="s">
        <v>17</v>
      </c>
      <c r="B7" s="45"/>
      <c r="C7" s="45"/>
    </row>
    <row r="8" spans="1:3" ht="12.75">
      <c r="A8" s="13"/>
      <c r="B8" s="13"/>
      <c r="C8" s="13"/>
    </row>
    <row r="9" spans="2:3" ht="12.75">
      <c r="B9" s="1"/>
      <c r="C9" s="27" t="s">
        <v>189</v>
      </c>
    </row>
    <row r="10" spans="1:3" ht="12.75">
      <c r="A10" s="38" t="s">
        <v>239</v>
      </c>
      <c r="B10" s="38" t="s">
        <v>245</v>
      </c>
      <c r="C10" s="41" t="s">
        <v>77</v>
      </c>
    </row>
    <row r="11" spans="1:3" ht="12.75">
      <c r="A11" s="39"/>
      <c r="B11" s="39"/>
      <c r="C11" s="42"/>
    </row>
    <row r="12" spans="1:3" ht="12.75">
      <c r="A12" s="39"/>
      <c r="B12" s="40"/>
      <c r="C12" s="43"/>
    </row>
    <row r="13" spans="1:3" ht="12.75">
      <c r="A13" s="14">
        <v>1</v>
      </c>
      <c r="B13" s="14">
        <v>2</v>
      </c>
      <c r="C13" s="14">
        <v>3</v>
      </c>
    </row>
    <row r="14" spans="1:7" s="16" customFormat="1" ht="19.5" customHeight="1">
      <c r="A14" s="18" t="s">
        <v>115</v>
      </c>
      <c r="B14" s="21" t="s">
        <v>116</v>
      </c>
      <c r="C14" s="22">
        <f>SUM(C15+C24+C30+C34+C38+C45+C54+C56+C63+C68+C86+C89)</f>
        <v>31069220</v>
      </c>
      <c r="E14" s="29"/>
      <c r="F14" s="29"/>
      <c r="G14" s="29"/>
    </row>
    <row r="15" spans="1:5" s="16" customFormat="1" ht="20.25" customHeight="1">
      <c r="A15" s="18" t="s">
        <v>117</v>
      </c>
      <c r="B15" s="19" t="s">
        <v>118</v>
      </c>
      <c r="C15" s="15">
        <f>C16</f>
        <v>25103000</v>
      </c>
      <c r="E15" s="29"/>
    </row>
    <row r="16" spans="1:3" ht="16.5" customHeight="1">
      <c r="A16" s="3" t="s">
        <v>119</v>
      </c>
      <c r="B16" s="8" t="s">
        <v>120</v>
      </c>
      <c r="C16" s="4">
        <f>SUM(C17+C18+C19+C22+C23)</f>
        <v>25103000</v>
      </c>
    </row>
    <row r="17" spans="1:3" ht="38.25" hidden="1">
      <c r="A17" s="3" t="s">
        <v>200</v>
      </c>
      <c r="B17" s="8" t="s">
        <v>201</v>
      </c>
      <c r="C17" s="4">
        <v>0</v>
      </c>
    </row>
    <row r="18" spans="1:3" ht="32.25" customHeight="1">
      <c r="A18" s="30" t="s">
        <v>246</v>
      </c>
      <c r="B18" s="8" t="s">
        <v>201</v>
      </c>
      <c r="C18" s="4">
        <v>27000</v>
      </c>
    </row>
    <row r="19" spans="1:3" ht="32.25" customHeight="1">
      <c r="A19" s="30" t="s">
        <v>121</v>
      </c>
      <c r="B19" s="8" t="s">
        <v>122</v>
      </c>
      <c r="C19" s="4">
        <f>SUM(C20+C21)</f>
        <v>24416000</v>
      </c>
    </row>
    <row r="20" spans="1:3" ht="48.75" customHeight="1">
      <c r="A20" s="33" t="s">
        <v>123</v>
      </c>
      <c r="B20" s="8" t="s">
        <v>124</v>
      </c>
      <c r="C20" s="4">
        <v>24216000</v>
      </c>
    </row>
    <row r="21" spans="1:3" ht="44.25" customHeight="1">
      <c r="A21" s="33" t="s">
        <v>220</v>
      </c>
      <c r="B21" s="8" t="s">
        <v>221</v>
      </c>
      <c r="C21" s="4">
        <v>200000</v>
      </c>
    </row>
    <row r="22" spans="1:3" ht="24" customHeight="1">
      <c r="A22" s="30" t="s">
        <v>18</v>
      </c>
      <c r="B22" s="8" t="s">
        <v>19</v>
      </c>
      <c r="C22" s="4">
        <v>660000</v>
      </c>
    </row>
    <row r="23" spans="1:3" ht="38.25" hidden="1">
      <c r="A23" s="30" t="s">
        <v>243</v>
      </c>
      <c r="B23" s="8" t="s">
        <v>244</v>
      </c>
      <c r="C23" s="4"/>
    </row>
    <row r="24" spans="1:5" s="16" customFormat="1" ht="18.75" customHeight="1">
      <c r="A24" s="18" t="s">
        <v>125</v>
      </c>
      <c r="B24" s="19" t="s">
        <v>126</v>
      </c>
      <c r="C24" s="15">
        <f>C25+C28+C29</f>
        <v>3328000</v>
      </c>
      <c r="E24" s="29"/>
    </row>
    <row r="25" spans="1:3" ht="21" customHeight="1">
      <c r="A25" s="3" t="s">
        <v>127</v>
      </c>
      <c r="B25" s="8" t="s">
        <v>128</v>
      </c>
      <c r="C25" s="4">
        <f>SUM(C26:C27)</f>
        <v>1189000</v>
      </c>
    </row>
    <row r="26" spans="1:3" ht="21" customHeight="1">
      <c r="A26" s="30" t="s">
        <v>129</v>
      </c>
      <c r="B26" s="8" t="s">
        <v>130</v>
      </c>
      <c r="C26" s="4">
        <v>663000</v>
      </c>
    </row>
    <row r="27" spans="1:3" ht="19.5" customHeight="1">
      <c r="A27" s="30" t="s">
        <v>131</v>
      </c>
      <c r="B27" s="8" t="s">
        <v>132</v>
      </c>
      <c r="C27" s="4">
        <v>526000</v>
      </c>
    </row>
    <row r="28" spans="1:3" ht="17.25" customHeight="1">
      <c r="A28" s="3" t="s">
        <v>133</v>
      </c>
      <c r="B28" s="8" t="s">
        <v>134</v>
      </c>
      <c r="C28" s="4">
        <v>2010000</v>
      </c>
    </row>
    <row r="29" spans="1:3" ht="17.25" customHeight="1">
      <c r="A29" s="3" t="s">
        <v>135</v>
      </c>
      <c r="B29" s="8" t="s">
        <v>136</v>
      </c>
      <c r="C29" s="4">
        <v>129000</v>
      </c>
    </row>
    <row r="30" spans="1:5" s="16" customFormat="1" ht="12.75" hidden="1">
      <c r="A30" s="18" t="s">
        <v>137</v>
      </c>
      <c r="B30" s="19" t="s">
        <v>138</v>
      </c>
      <c r="C30" s="15">
        <f>SUM(C31)</f>
        <v>0</v>
      </c>
      <c r="E30" s="2"/>
    </row>
    <row r="31" spans="1:3" ht="12.75" hidden="1">
      <c r="A31" s="3" t="s">
        <v>139</v>
      </c>
      <c r="B31" s="8" t="s">
        <v>140</v>
      </c>
      <c r="C31" s="4">
        <f>SUM(C32:C33)</f>
        <v>0</v>
      </c>
    </row>
    <row r="32" spans="1:5" ht="12.75" hidden="1">
      <c r="A32" s="3" t="s">
        <v>141</v>
      </c>
      <c r="B32" s="8" t="s">
        <v>142</v>
      </c>
      <c r="C32" s="4"/>
      <c r="E32" s="28"/>
    </row>
    <row r="33" spans="1:3" ht="12.75" hidden="1">
      <c r="A33" s="3" t="s">
        <v>143</v>
      </c>
      <c r="B33" s="8" t="s">
        <v>144</v>
      </c>
      <c r="C33" s="4"/>
    </row>
    <row r="34" spans="1:5" s="16" customFormat="1" ht="17.25" customHeight="1">
      <c r="A34" s="18" t="s">
        <v>145</v>
      </c>
      <c r="B34" s="19" t="s">
        <v>146</v>
      </c>
      <c r="C34" s="15">
        <f>C35</f>
        <v>269000</v>
      </c>
      <c r="E34" s="29"/>
    </row>
    <row r="35" spans="1:3" ht="17.25" customHeight="1">
      <c r="A35" s="3" t="s">
        <v>147</v>
      </c>
      <c r="B35" s="8" t="s">
        <v>148</v>
      </c>
      <c r="C35" s="4">
        <f>C36+C37</f>
        <v>269000</v>
      </c>
    </row>
    <row r="36" spans="1:3" ht="12.75" hidden="1">
      <c r="A36" s="3" t="s">
        <v>149</v>
      </c>
      <c r="B36" s="8" t="s">
        <v>150</v>
      </c>
      <c r="C36" s="4">
        <v>0</v>
      </c>
    </row>
    <row r="37" spans="1:5" ht="19.5" customHeight="1">
      <c r="A37" s="30" t="s">
        <v>151</v>
      </c>
      <c r="B37" s="8" t="s">
        <v>152</v>
      </c>
      <c r="C37" s="4">
        <v>269000</v>
      </c>
      <c r="E37" s="29"/>
    </row>
    <row r="38" spans="1:5" s="16" customFormat="1" ht="16.5" customHeight="1">
      <c r="A38" s="18" t="s">
        <v>153</v>
      </c>
      <c r="B38" s="19" t="s">
        <v>154</v>
      </c>
      <c r="C38" s="15">
        <f>SUM(C39,C41)</f>
        <v>841000</v>
      </c>
      <c r="E38" s="2"/>
    </row>
    <row r="39" spans="1:3" ht="21" customHeight="1">
      <c r="A39" s="3" t="s">
        <v>155</v>
      </c>
      <c r="B39" s="8" t="s">
        <v>156</v>
      </c>
      <c r="C39" s="4">
        <f>SUM(C40)</f>
        <v>16000</v>
      </c>
    </row>
    <row r="40" spans="1:3" ht="30.75" customHeight="1">
      <c r="A40" s="30" t="s">
        <v>157</v>
      </c>
      <c r="B40" s="8" t="s">
        <v>38</v>
      </c>
      <c r="C40" s="4">
        <v>16000</v>
      </c>
    </row>
    <row r="41" spans="1:3" ht="21" customHeight="1">
      <c r="A41" s="3" t="s">
        <v>39</v>
      </c>
      <c r="B41" s="8" t="s">
        <v>40</v>
      </c>
      <c r="C41" s="4">
        <f>SUM(C42+C43)</f>
        <v>825000</v>
      </c>
    </row>
    <row r="42" spans="1:3" ht="45" customHeight="1">
      <c r="A42" s="30" t="s">
        <v>41</v>
      </c>
      <c r="B42" s="8" t="s">
        <v>42</v>
      </c>
      <c r="C42" s="4">
        <v>745000</v>
      </c>
    </row>
    <row r="43" spans="1:3" ht="32.25" customHeight="1">
      <c r="A43" s="9" t="s">
        <v>247</v>
      </c>
      <c r="B43" s="8" t="s">
        <v>248</v>
      </c>
      <c r="C43" s="4">
        <f>SUM(C44)</f>
        <v>80000</v>
      </c>
    </row>
    <row r="44" spans="1:3" ht="31.5" customHeight="1">
      <c r="A44" s="30" t="s">
        <v>249</v>
      </c>
      <c r="B44" s="8" t="s">
        <v>250</v>
      </c>
      <c r="C44" s="4">
        <v>80000</v>
      </c>
    </row>
    <row r="45" spans="1:5" s="16" customFormat="1" ht="19.5" customHeight="1">
      <c r="A45" s="18" t="s">
        <v>45</v>
      </c>
      <c r="B45" s="19" t="s">
        <v>46</v>
      </c>
      <c r="C45" s="15">
        <f>SUM(C46,C51)</f>
        <v>570000</v>
      </c>
      <c r="E45" s="2"/>
    </row>
    <row r="46" spans="1:5" s="16" customFormat="1" ht="32.25" customHeight="1">
      <c r="A46" s="9" t="s">
        <v>202</v>
      </c>
      <c r="B46" s="8" t="s">
        <v>203</v>
      </c>
      <c r="C46" s="4">
        <f>SUM(C47,C49)</f>
        <v>550000</v>
      </c>
      <c r="E46" s="2"/>
    </row>
    <row r="47" spans="1:3" ht="33" customHeight="1">
      <c r="A47" s="31" t="s">
        <v>47</v>
      </c>
      <c r="B47" s="8" t="s">
        <v>48</v>
      </c>
      <c r="C47" s="4">
        <f>SUM(C48)</f>
        <v>480000</v>
      </c>
    </row>
    <row r="48" spans="1:3" ht="33.75" customHeight="1">
      <c r="A48" s="30" t="s">
        <v>49</v>
      </c>
      <c r="B48" s="8" t="s">
        <v>50</v>
      </c>
      <c r="C48" s="4">
        <v>480000</v>
      </c>
    </row>
    <row r="49" spans="1:3" ht="33.75" customHeight="1">
      <c r="A49" s="3" t="s">
        <v>51</v>
      </c>
      <c r="B49" s="8" t="s">
        <v>52</v>
      </c>
      <c r="C49" s="4">
        <f>SUM(C50)</f>
        <v>70000</v>
      </c>
    </row>
    <row r="50" spans="1:3" ht="33" customHeight="1">
      <c r="A50" s="30" t="s">
        <v>53</v>
      </c>
      <c r="B50" s="8" t="s">
        <v>54</v>
      </c>
      <c r="C50" s="4">
        <v>70000</v>
      </c>
    </row>
    <row r="51" spans="1:3" ht="33" customHeight="1">
      <c r="A51" s="9" t="s">
        <v>55</v>
      </c>
      <c r="B51" s="8" t="s">
        <v>56</v>
      </c>
      <c r="C51" s="4">
        <f>SUM(C52)</f>
        <v>20000</v>
      </c>
    </row>
    <row r="52" spans="1:3" ht="33" customHeight="1">
      <c r="A52" s="31" t="s">
        <v>251</v>
      </c>
      <c r="B52" s="8" t="s">
        <v>237</v>
      </c>
      <c r="C52" s="4">
        <f>SUM(C53)</f>
        <v>20000</v>
      </c>
    </row>
    <row r="53" spans="1:3" ht="33" customHeight="1">
      <c r="A53" s="30" t="s">
        <v>57</v>
      </c>
      <c r="B53" s="8" t="s">
        <v>58</v>
      </c>
      <c r="C53" s="4">
        <v>20000</v>
      </c>
    </row>
    <row r="54" spans="1:5" s="16" customFormat="1" ht="18" customHeight="1">
      <c r="A54" s="18" t="s">
        <v>61</v>
      </c>
      <c r="B54" s="19" t="s">
        <v>62</v>
      </c>
      <c r="C54" s="15">
        <f>SUM(C55)</f>
        <v>88220</v>
      </c>
      <c r="E54" s="2"/>
    </row>
    <row r="55" spans="1:3" ht="18" customHeight="1">
      <c r="A55" s="3" t="s">
        <v>63</v>
      </c>
      <c r="B55" s="8" t="s">
        <v>64</v>
      </c>
      <c r="C55" s="4">
        <v>88220</v>
      </c>
    </row>
    <row r="56" spans="1:5" s="16" customFormat="1" ht="12.75" hidden="1">
      <c r="A56" s="18" t="s">
        <v>65</v>
      </c>
      <c r="B56" s="19" t="s">
        <v>66</v>
      </c>
      <c r="C56" s="15">
        <f>C57+C59</f>
        <v>0</v>
      </c>
      <c r="E56" s="2"/>
    </row>
    <row r="57" spans="1:3" ht="12.75" hidden="1">
      <c r="A57" s="3" t="s">
        <v>67</v>
      </c>
      <c r="B57" s="8" t="s">
        <v>68</v>
      </c>
      <c r="C57" s="4">
        <f>SUM(C58)</f>
        <v>0</v>
      </c>
    </row>
    <row r="58" spans="1:3" ht="12.75" hidden="1">
      <c r="A58" s="30" t="s">
        <v>69</v>
      </c>
      <c r="B58" s="8" t="s">
        <v>70</v>
      </c>
      <c r="C58" s="4"/>
    </row>
    <row r="59" spans="1:3" ht="12.75" hidden="1">
      <c r="A59" s="3" t="s">
        <v>71</v>
      </c>
      <c r="B59" s="8" t="s">
        <v>72</v>
      </c>
      <c r="C59" s="4">
        <f>SUM(C60)</f>
        <v>0</v>
      </c>
    </row>
    <row r="60" spans="1:3" ht="25.5" hidden="1">
      <c r="A60" s="30" t="s">
        <v>73</v>
      </c>
      <c r="B60" s="8" t="s">
        <v>74</v>
      </c>
      <c r="C60" s="4">
        <f>SUM(C61+C62)</f>
        <v>0</v>
      </c>
    </row>
    <row r="61" spans="1:3" ht="25.5" hidden="1">
      <c r="A61" s="32" t="s">
        <v>240</v>
      </c>
      <c r="B61" s="20" t="s">
        <v>74</v>
      </c>
      <c r="C61" s="5"/>
    </row>
    <row r="62" spans="1:3" ht="25.5" hidden="1">
      <c r="A62" s="32" t="s">
        <v>241</v>
      </c>
      <c r="B62" s="20" t="s">
        <v>74</v>
      </c>
      <c r="C62" s="5"/>
    </row>
    <row r="63" spans="1:5" s="16" customFormat="1" ht="18" customHeight="1">
      <c r="A63" s="18" t="s">
        <v>75</v>
      </c>
      <c r="B63" s="19" t="s">
        <v>76</v>
      </c>
      <c r="C63" s="15">
        <f>SUM(C64,C66)</f>
        <v>510000</v>
      </c>
      <c r="E63" s="2"/>
    </row>
    <row r="64" spans="1:3" ht="31.5" customHeight="1">
      <c r="A64" s="3" t="s">
        <v>79</v>
      </c>
      <c r="B64" s="8" t="s">
        <v>80</v>
      </c>
      <c r="C64" s="4">
        <f>SUM(C65)</f>
        <v>500000</v>
      </c>
    </row>
    <row r="65" spans="1:3" ht="32.25" customHeight="1">
      <c r="A65" s="30" t="s">
        <v>81</v>
      </c>
      <c r="B65" s="8" t="s">
        <v>82</v>
      </c>
      <c r="C65" s="4">
        <v>500000</v>
      </c>
    </row>
    <row r="66" spans="1:3" ht="33" customHeight="1">
      <c r="A66" s="3" t="s">
        <v>83</v>
      </c>
      <c r="B66" s="8" t="s">
        <v>44</v>
      </c>
      <c r="C66" s="4">
        <f>SUM(C67)</f>
        <v>10000</v>
      </c>
    </row>
    <row r="67" spans="1:3" ht="20.25" customHeight="1">
      <c r="A67" s="30" t="s">
        <v>84</v>
      </c>
      <c r="B67" s="8" t="s">
        <v>43</v>
      </c>
      <c r="C67" s="4">
        <v>10000</v>
      </c>
    </row>
    <row r="68" spans="1:5" s="16" customFormat="1" ht="16.5" customHeight="1">
      <c r="A68" s="18" t="s">
        <v>85</v>
      </c>
      <c r="B68" s="19" t="s">
        <v>86</v>
      </c>
      <c r="C68" s="15">
        <f>SUM(C69,C72,C73,C74,C81,C80,C84,C82,C83)</f>
        <v>360000</v>
      </c>
      <c r="E68" s="2"/>
    </row>
    <row r="69" spans="1:3" ht="21" customHeight="1">
      <c r="A69" s="3" t="s">
        <v>87</v>
      </c>
      <c r="B69" s="8" t="s">
        <v>88</v>
      </c>
      <c r="C69" s="4">
        <f>C70+C71</f>
        <v>18000</v>
      </c>
    </row>
    <row r="70" spans="1:3" ht="33" customHeight="1">
      <c r="A70" s="30" t="s">
        <v>0</v>
      </c>
      <c r="B70" s="8" t="s">
        <v>89</v>
      </c>
      <c r="C70" s="4">
        <v>8000</v>
      </c>
    </row>
    <row r="71" spans="1:3" ht="29.25" customHeight="1">
      <c r="A71" s="30" t="s">
        <v>90</v>
      </c>
      <c r="B71" s="8" t="s">
        <v>91</v>
      </c>
      <c r="C71" s="4">
        <v>10000</v>
      </c>
    </row>
    <row r="72" spans="1:3" ht="25.5" hidden="1">
      <c r="A72" s="3" t="s">
        <v>92</v>
      </c>
      <c r="B72" s="8" t="s">
        <v>93</v>
      </c>
      <c r="C72" s="4"/>
    </row>
    <row r="73" spans="1:3" ht="25.5" hidden="1">
      <c r="A73" s="3" t="s">
        <v>94</v>
      </c>
      <c r="B73" s="8" t="s">
        <v>95</v>
      </c>
      <c r="C73" s="4"/>
    </row>
    <row r="74" spans="1:3" ht="38.25">
      <c r="A74" s="3" t="s">
        <v>96</v>
      </c>
      <c r="B74" s="8" t="s">
        <v>97</v>
      </c>
      <c r="C74" s="4">
        <f>SUM(C75,C76,C77,C78,C79)</f>
        <v>21000</v>
      </c>
    </row>
    <row r="75" spans="1:3" ht="12.75" hidden="1">
      <c r="A75" s="3" t="s">
        <v>98</v>
      </c>
      <c r="B75" s="8" t="s">
        <v>99</v>
      </c>
      <c r="C75" s="4">
        <v>0</v>
      </c>
    </row>
    <row r="76" spans="1:4" ht="12.75" hidden="1">
      <c r="A76" s="3" t="s">
        <v>100</v>
      </c>
      <c r="B76" s="8" t="s">
        <v>101</v>
      </c>
      <c r="C76" s="4">
        <v>0</v>
      </c>
      <c r="D76" s="6" t="s">
        <v>188</v>
      </c>
    </row>
    <row r="77" spans="1:3" ht="12.75" hidden="1">
      <c r="A77" s="3" t="s">
        <v>102</v>
      </c>
      <c r="B77" s="8" t="s">
        <v>103</v>
      </c>
      <c r="C77" s="4">
        <v>0</v>
      </c>
    </row>
    <row r="78" spans="1:3" ht="17.25" customHeight="1">
      <c r="A78" s="30" t="s">
        <v>104</v>
      </c>
      <c r="B78" s="8" t="s">
        <v>105</v>
      </c>
      <c r="C78" s="4">
        <v>21000</v>
      </c>
    </row>
    <row r="79" spans="1:3" ht="25.5" hidden="1">
      <c r="A79" s="3" t="s">
        <v>106</v>
      </c>
      <c r="B79" s="8" t="s">
        <v>107</v>
      </c>
      <c r="C79" s="4">
        <v>0</v>
      </c>
    </row>
    <row r="80" spans="1:3" ht="12.75" hidden="1">
      <c r="A80" s="3"/>
      <c r="B80" s="8"/>
      <c r="C80" s="4"/>
    </row>
    <row r="81" spans="1:3" ht="12.75" hidden="1">
      <c r="A81" s="3"/>
      <c r="B81" s="8"/>
      <c r="C81" s="4"/>
    </row>
    <row r="82" spans="1:3" ht="25.5" hidden="1">
      <c r="A82" s="3" t="s">
        <v>190</v>
      </c>
      <c r="B82" s="8" t="s">
        <v>108</v>
      </c>
      <c r="C82" s="4"/>
    </row>
    <row r="83" spans="1:3" ht="22.5" customHeight="1">
      <c r="A83" s="3" t="s">
        <v>109</v>
      </c>
      <c r="B83" s="8" t="s">
        <v>110</v>
      </c>
      <c r="C83" s="4">
        <v>41000</v>
      </c>
    </row>
    <row r="84" spans="1:3" ht="21" customHeight="1">
      <c r="A84" s="3" t="s">
        <v>111</v>
      </c>
      <c r="B84" s="8" t="s">
        <v>112</v>
      </c>
      <c r="C84" s="4">
        <f>SUM(C85)</f>
        <v>280000</v>
      </c>
    </row>
    <row r="85" spans="1:4" ht="16.5" customHeight="1">
      <c r="A85" s="30" t="s">
        <v>113</v>
      </c>
      <c r="B85" s="8" t="s">
        <v>114</v>
      </c>
      <c r="C85" s="4">
        <v>280000</v>
      </c>
      <c r="D85" s="6" t="s">
        <v>187</v>
      </c>
    </row>
    <row r="86" spans="1:3" ht="12.75" hidden="1">
      <c r="A86" s="18" t="s">
        <v>222</v>
      </c>
      <c r="B86" s="19" t="s">
        <v>223</v>
      </c>
      <c r="C86" s="15">
        <f>SUM(C87)</f>
        <v>0</v>
      </c>
    </row>
    <row r="87" spans="1:3" ht="12.75" hidden="1">
      <c r="A87" s="3" t="s">
        <v>224</v>
      </c>
      <c r="B87" s="8" t="s">
        <v>225</v>
      </c>
      <c r="C87" s="4">
        <f>SUM(C88)</f>
        <v>0</v>
      </c>
    </row>
    <row r="88" spans="1:3" ht="12.75" hidden="1">
      <c r="A88" s="3" t="s">
        <v>226</v>
      </c>
      <c r="B88" s="8" t="s">
        <v>235</v>
      </c>
      <c r="C88" s="4"/>
    </row>
    <row r="89" spans="1:3" ht="25.5" hidden="1">
      <c r="A89" s="18" t="s">
        <v>1</v>
      </c>
      <c r="B89" s="19" t="s">
        <v>2</v>
      </c>
      <c r="C89" s="15">
        <f>SUM(C90)</f>
        <v>0</v>
      </c>
    </row>
    <row r="90" spans="1:3" ht="25.5" hidden="1">
      <c r="A90" s="3" t="s">
        <v>3</v>
      </c>
      <c r="B90" s="8" t="s">
        <v>4</v>
      </c>
      <c r="C90" s="4"/>
    </row>
    <row r="91" spans="1:3" ht="16.5" customHeight="1">
      <c r="A91" s="35" t="s">
        <v>192</v>
      </c>
      <c r="B91" s="21" t="s">
        <v>193</v>
      </c>
      <c r="C91" s="22">
        <f>SUM(C92,C141)</f>
        <v>218517949</v>
      </c>
    </row>
    <row r="92" spans="1:5" s="16" customFormat="1" ht="16.5" customHeight="1">
      <c r="A92" s="18" t="s">
        <v>159</v>
      </c>
      <c r="B92" s="19" t="s">
        <v>158</v>
      </c>
      <c r="C92" s="15">
        <f>SUM(C93,C98,C109,C130)</f>
        <v>218517949</v>
      </c>
      <c r="D92" s="29"/>
      <c r="E92" s="2"/>
    </row>
    <row r="93" spans="1:3" ht="15" customHeight="1">
      <c r="A93" s="18" t="s">
        <v>231</v>
      </c>
      <c r="B93" s="19" t="s">
        <v>161</v>
      </c>
      <c r="C93" s="15">
        <f>SUM(C94+C96)</f>
        <v>54114000</v>
      </c>
    </row>
    <row r="94" spans="1:3" ht="18" customHeight="1">
      <c r="A94" s="3" t="s">
        <v>204</v>
      </c>
      <c r="B94" s="8" t="s">
        <v>161</v>
      </c>
      <c r="C94" s="4">
        <f>SUM(C95)</f>
        <v>54114000</v>
      </c>
    </row>
    <row r="95" spans="1:3" ht="15.75" customHeight="1">
      <c r="A95" s="30" t="s">
        <v>162</v>
      </c>
      <c r="B95" s="8" t="s">
        <v>160</v>
      </c>
      <c r="C95" s="4">
        <v>54114000</v>
      </c>
    </row>
    <row r="96" spans="1:3" ht="12.75" hidden="1">
      <c r="A96" s="3" t="s">
        <v>20</v>
      </c>
      <c r="B96" s="8" t="s">
        <v>21</v>
      </c>
      <c r="C96" s="4">
        <f>SUM(C97)</f>
        <v>0</v>
      </c>
    </row>
    <row r="97" spans="1:3" ht="12.75" hidden="1">
      <c r="A97" s="30" t="s">
        <v>22</v>
      </c>
      <c r="B97" s="8" t="s">
        <v>23</v>
      </c>
      <c r="C97" s="4"/>
    </row>
    <row r="98" spans="1:3" ht="18.75" customHeight="1">
      <c r="A98" s="35" t="s">
        <v>232</v>
      </c>
      <c r="B98" s="19" t="s">
        <v>163</v>
      </c>
      <c r="C98" s="15">
        <f>SUM(C99+C101+C103)</f>
        <v>30655000</v>
      </c>
    </row>
    <row r="99" spans="1:3" ht="28.5" customHeight="1">
      <c r="A99" s="3" t="s">
        <v>205</v>
      </c>
      <c r="B99" s="8" t="s">
        <v>206</v>
      </c>
      <c r="C99" s="4">
        <f>SUM(C100)</f>
        <v>3384000</v>
      </c>
    </row>
    <row r="100" spans="1:3" ht="29.25" customHeight="1">
      <c r="A100" s="30" t="s">
        <v>5</v>
      </c>
      <c r="B100" s="8" t="s">
        <v>164</v>
      </c>
      <c r="C100" s="4">
        <v>3384000</v>
      </c>
    </row>
    <row r="101" spans="1:3" ht="12.75" hidden="1">
      <c r="A101" s="3" t="s">
        <v>6</v>
      </c>
      <c r="B101" s="8" t="s">
        <v>7</v>
      </c>
      <c r="C101" s="4">
        <f>SUM(C102)</f>
        <v>0</v>
      </c>
    </row>
    <row r="102" spans="1:3" ht="12.75" hidden="1">
      <c r="A102" s="30" t="s">
        <v>8</v>
      </c>
      <c r="B102" s="8" t="s">
        <v>9</v>
      </c>
      <c r="C102" s="4"/>
    </row>
    <row r="103" spans="1:3" ht="18" customHeight="1">
      <c r="A103" s="3" t="s">
        <v>207</v>
      </c>
      <c r="B103" s="8" t="s">
        <v>208</v>
      </c>
      <c r="C103" s="4">
        <f>SUM(C104)</f>
        <v>27271000</v>
      </c>
    </row>
    <row r="104" spans="1:3" ht="17.25" customHeight="1">
      <c r="A104" s="30" t="s">
        <v>165</v>
      </c>
      <c r="B104" s="8" t="s">
        <v>166</v>
      </c>
      <c r="C104" s="4">
        <f>SUM(C105,C106,C107,C108)</f>
        <v>27271000</v>
      </c>
    </row>
    <row r="105" spans="1:5" s="7" customFormat="1" ht="76.5" customHeight="1">
      <c r="A105" s="32" t="s">
        <v>252</v>
      </c>
      <c r="B105" s="20" t="s">
        <v>166</v>
      </c>
      <c r="C105" s="5">
        <v>27271000</v>
      </c>
      <c r="E105" s="17"/>
    </row>
    <row r="106" spans="1:5" s="7" customFormat="1" ht="12.75" hidden="1">
      <c r="A106" s="32"/>
      <c r="B106" s="20"/>
      <c r="C106" s="5"/>
      <c r="E106" s="17"/>
    </row>
    <row r="107" spans="1:5" s="7" customFormat="1" ht="25.5" hidden="1">
      <c r="A107" s="32" t="s">
        <v>10</v>
      </c>
      <c r="B107" s="20" t="s">
        <v>166</v>
      </c>
      <c r="C107" s="5"/>
      <c r="E107" s="17"/>
    </row>
    <row r="108" spans="1:5" s="7" customFormat="1" ht="38.25" hidden="1">
      <c r="A108" s="32" t="s">
        <v>24</v>
      </c>
      <c r="B108" s="20" t="s">
        <v>166</v>
      </c>
      <c r="C108" s="5"/>
      <c r="E108" s="17"/>
    </row>
    <row r="109" spans="1:3" ht="17.25" customHeight="1">
      <c r="A109" s="18" t="s">
        <v>233</v>
      </c>
      <c r="B109" s="19" t="s">
        <v>167</v>
      </c>
      <c r="C109" s="15">
        <f>SUM(C110+C112+C114+C116+C125+C127)</f>
        <v>119481200</v>
      </c>
    </row>
    <row r="110" spans="1:3" ht="17.25" customHeight="1">
      <c r="A110" s="3" t="s">
        <v>25</v>
      </c>
      <c r="B110" s="8" t="s">
        <v>26</v>
      </c>
      <c r="C110" s="4">
        <f>SUM(C111)</f>
        <v>173000</v>
      </c>
    </row>
    <row r="111" spans="1:3" ht="16.5" customHeight="1">
      <c r="A111" s="30" t="s">
        <v>27</v>
      </c>
      <c r="B111" s="8" t="s">
        <v>28</v>
      </c>
      <c r="C111" s="4">
        <v>173000</v>
      </c>
    </row>
    <row r="112" spans="1:3" ht="15.75" customHeight="1" hidden="1">
      <c r="A112" s="3" t="s">
        <v>209</v>
      </c>
      <c r="B112" s="8" t="s">
        <v>213</v>
      </c>
      <c r="C112" s="4">
        <f>SUM(C113)</f>
        <v>0</v>
      </c>
    </row>
    <row r="113" spans="1:3" ht="16.5" customHeight="1" hidden="1">
      <c r="A113" s="30" t="s">
        <v>169</v>
      </c>
      <c r="B113" s="8" t="s">
        <v>168</v>
      </c>
      <c r="C113" s="4"/>
    </row>
    <row r="114" spans="1:3" ht="17.25" customHeight="1">
      <c r="A114" s="3" t="s">
        <v>211</v>
      </c>
      <c r="B114" s="8" t="s">
        <v>212</v>
      </c>
      <c r="C114" s="4">
        <f>SUM(C115)</f>
        <v>1530400</v>
      </c>
    </row>
    <row r="115" spans="1:3" ht="15.75" customHeight="1">
      <c r="A115" s="30" t="s">
        <v>171</v>
      </c>
      <c r="B115" s="8" t="s">
        <v>170</v>
      </c>
      <c r="C115" s="4">
        <v>1530400</v>
      </c>
    </row>
    <row r="116" spans="1:3" ht="16.5" customHeight="1">
      <c r="A116" s="3" t="s">
        <v>214</v>
      </c>
      <c r="B116" s="8" t="s">
        <v>215</v>
      </c>
      <c r="C116" s="4">
        <f>SUM(C117)</f>
        <v>4080500</v>
      </c>
    </row>
    <row r="117" spans="1:3" ht="17.25" customHeight="1">
      <c r="A117" s="30" t="s">
        <v>173</v>
      </c>
      <c r="B117" s="8" t="s">
        <v>172</v>
      </c>
      <c r="C117" s="4">
        <f>SUM(C118:C124)</f>
        <v>4080500</v>
      </c>
    </row>
    <row r="118" spans="1:5" s="7" customFormat="1" ht="15.75" customHeight="1">
      <c r="A118" s="32" t="s">
        <v>174</v>
      </c>
      <c r="B118" s="20" t="s">
        <v>172</v>
      </c>
      <c r="C118" s="5">
        <v>415000</v>
      </c>
      <c r="E118" s="17"/>
    </row>
    <row r="119" spans="1:5" s="7" customFormat="1" ht="16.5" customHeight="1">
      <c r="A119" s="32" t="s">
        <v>236</v>
      </c>
      <c r="B119" s="20" t="s">
        <v>172</v>
      </c>
      <c r="C119" s="5">
        <v>474200</v>
      </c>
      <c r="E119" s="17"/>
    </row>
    <row r="120" spans="1:5" s="7" customFormat="1" ht="28.5" customHeight="1">
      <c r="A120" s="32" t="s">
        <v>175</v>
      </c>
      <c r="B120" s="20" t="s">
        <v>172</v>
      </c>
      <c r="C120" s="5">
        <v>433000</v>
      </c>
      <c r="E120" s="17"/>
    </row>
    <row r="121" spans="1:5" s="7" customFormat="1" ht="12.75" hidden="1">
      <c r="A121" s="32" t="s">
        <v>176</v>
      </c>
      <c r="B121" s="20" t="s">
        <v>172</v>
      </c>
      <c r="C121" s="5"/>
      <c r="E121" s="17"/>
    </row>
    <row r="122" spans="1:5" s="7" customFormat="1" ht="15.75" customHeight="1">
      <c r="A122" s="32" t="s">
        <v>177</v>
      </c>
      <c r="B122" s="20" t="s">
        <v>172</v>
      </c>
      <c r="C122" s="5">
        <v>142300</v>
      </c>
      <c r="E122" s="17"/>
    </row>
    <row r="123" spans="1:5" s="7" customFormat="1" ht="16.5" customHeight="1">
      <c r="A123" s="32" t="s">
        <v>178</v>
      </c>
      <c r="B123" s="20" t="s">
        <v>172</v>
      </c>
      <c r="C123" s="5">
        <v>474000</v>
      </c>
      <c r="E123" s="17"/>
    </row>
    <row r="124" spans="1:5" s="7" customFormat="1" ht="15.75" customHeight="1">
      <c r="A124" s="32" t="s">
        <v>186</v>
      </c>
      <c r="B124" s="20" t="s">
        <v>172</v>
      </c>
      <c r="C124" s="5">
        <v>2142000</v>
      </c>
      <c r="E124" s="17"/>
    </row>
    <row r="125" spans="1:5" s="7" customFormat="1" ht="33" customHeight="1">
      <c r="A125" s="3" t="s">
        <v>29</v>
      </c>
      <c r="B125" s="8" t="s">
        <v>30</v>
      </c>
      <c r="C125" s="4">
        <f>SUM(C126)</f>
        <v>946000</v>
      </c>
      <c r="E125" s="17"/>
    </row>
    <row r="126" spans="1:5" s="7" customFormat="1" ht="32.25" customHeight="1">
      <c r="A126" s="30" t="s">
        <v>31</v>
      </c>
      <c r="B126" s="8" t="s">
        <v>32</v>
      </c>
      <c r="C126" s="4">
        <v>946000</v>
      </c>
      <c r="E126" s="17"/>
    </row>
    <row r="127" spans="1:3" ht="18.75" customHeight="1">
      <c r="A127" s="3" t="s">
        <v>227</v>
      </c>
      <c r="B127" s="8" t="s">
        <v>210</v>
      </c>
      <c r="C127" s="4">
        <f>SUM(C128)</f>
        <v>112751300</v>
      </c>
    </row>
    <row r="128" spans="1:3" ht="18" customHeight="1">
      <c r="A128" s="30" t="s">
        <v>228</v>
      </c>
      <c r="B128" s="8" t="s">
        <v>179</v>
      </c>
      <c r="C128" s="4">
        <f>SUM(C129)</f>
        <v>112751300</v>
      </c>
    </row>
    <row r="129" spans="1:5" s="7" customFormat="1" ht="39.75" customHeight="1">
      <c r="A129" s="32" t="s">
        <v>180</v>
      </c>
      <c r="B129" s="20" t="s">
        <v>179</v>
      </c>
      <c r="C129" s="5">
        <v>112751300</v>
      </c>
      <c r="E129" s="17"/>
    </row>
    <row r="130" spans="1:3" ht="18" customHeight="1">
      <c r="A130" s="18" t="s">
        <v>234</v>
      </c>
      <c r="B130" s="19" t="s">
        <v>181</v>
      </c>
      <c r="C130" s="15">
        <f>SUM(C131+C133+C135)</f>
        <v>14267749</v>
      </c>
    </row>
    <row r="131" spans="1:3" ht="30.75" customHeight="1">
      <c r="A131" s="3" t="s">
        <v>216</v>
      </c>
      <c r="B131" s="8" t="s">
        <v>199</v>
      </c>
      <c r="C131" s="4">
        <f>SUM(C132)</f>
        <v>6607749</v>
      </c>
    </row>
    <row r="132" spans="1:3" ht="32.25" customHeight="1">
      <c r="A132" s="30" t="s">
        <v>11</v>
      </c>
      <c r="B132" s="8" t="s">
        <v>182</v>
      </c>
      <c r="C132" s="4">
        <v>6607749</v>
      </c>
    </row>
    <row r="133" spans="1:3" ht="31.5" customHeight="1">
      <c r="A133" s="37" t="s">
        <v>12</v>
      </c>
      <c r="B133" s="8" t="s">
        <v>13</v>
      </c>
      <c r="C133" s="4">
        <f>SUM(C134)</f>
        <v>195000</v>
      </c>
    </row>
    <row r="134" spans="1:3" ht="25.5">
      <c r="A134" s="30" t="s">
        <v>14</v>
      </c>
      <c r="B134" s="8" t="s">
        <v>15</v>
      </c>
      <c r="C134" s="4">
        <v>195000</v>
      </c>
    </row>
    <row r="135" spans="1:3" ht="18" customHeight="1">
      <c r="A135" s="3" t="s">
        <v>196</v>
      </c>
      <c r="B135" s="8" t="s">
        <v>242</v>
      </c>
      <c r="C135" s="4">
        <f>SUM(C136)</f>
        <v>7465000</v>
      </c>
    </row>
    <row r="136" spans="1:3" ht="18" customHeight="1">
      <c r="A136" s="30" t="s">
        <v>198</v>
      </c>
      <c r="B136" s="8" t="s">
        <v>197</v>
      </c>
      <c r="C136" s="4">
        <f>SUM(C137+C138+C139+C140)</f>
        <v>7465000</v>
      </c>
    </row>
    <row r="137" spans="1:5" s="7" customFormat="1" ht="43.5" customHeight="1" hidden="1">
      <c r="A137" s="32" t="s">
        <v>238</v>
      </c>
      <c r="B137" s="20" t="s">
        <v>197</v>
      </c>
      <c r="C137" s="5"/>
      <c r="E137" s="17"/>
    </row>
    <row r="138" spans="1:5" s="7" customFormat="1" ht="38.25" hidden="1">
      <c r="A138" s="32" t="s">
        <v>33</v>
      </c>
      <c r="B138" s="20" t="s">
        <v>197</v>
      </c>
      <c r="C138" s="5"/>
      <c r="E138" s="17"/>
    </row>
    <row r="139" spans="1:5" s="7" customFormat="1" ht="12.75" hidden="1">
      <c r="A139" s="32"/>
      <c r="B139" s="20"/>
      <c r="C139" s="5"/>
      <c r="E139" s="17"/>
    </row>
    <row r="140" spans="1:5" s="7" customFormat="1" ht="30.75" customHeight="1">
      <c r="A140" s="32" t="s">
        <v>34</v>
      </c>
      <c r="B140" s="20" t="s">
        <v>197</v>
      </c>
      <c r="C140" s="5">
        <v>7465000</v>
      </c>
      <c r="E140" s="17"/>
    </row>
    <row r="141" spans="1:3" ht="12.75" hidden="1">
      <c r="A141" s="18" t="s">
        <v>194</v>
      </c>
      <c r="B141" s="19" t="s">
        <v>195</v>
      </c>
      <c r="C141" s="15">
        <f>SUM(C142)</f>
        <v>0</v>
      </c>
    </row>
    <row r="142" spans="1:3" ht="12.75" hidden="1">
      <c r="A142" s="3" t="s">
        <v>219</v>
      </c>
      <c r="B142" s="8" t="s">
        <v>191</v>
      </c>
      <c r="C142" s="4">
        <f>SUM(C143+C144+C145+C146)</f>
        <v>0</v>
      </c>
    </row>
    <row r="143" spans="1:5" s="7" customFormat="1" ht="12.75" hidden="1">
      <c r="A143" s="34" t="s">
        <v>16</v>
      </c>
      <c r="B143" s="20" t="s">
        <v>191</v>
      </c>
      <c r="C143" s="5"/>
      <c r="E143" s="17"/>
    </row>
    <row r="144" spans="1:5" s="7" customFormat="1" ht="12.75" hidden="1">
      <c r="A144" s="34" t="s">
        <v>35</v>
      </c>
      <c r="B144" s="20" t="s">
        <v>191</v>
      </c>
      <c r="C144" s="5"/>
      <c r="E144" s="17"/>
    </row>
    <row r="145" spans="1:5" s="7" customFormat="1" ht="12.75" hidden="1">
      <c r="A145" s="34" t="s">
        <v>36</v>
      </c>
      <c r="B145" s="20" t="s">
        <v>191</v>
      </c>
      <c r="C145" s="5"/>
      <c r="E145" s="17"/>
    </row>
    <row r="146" spans="1:5" s="7" customFormat="1" ht="12.75" hidden="1">
      <c r="A146" s="34" t="s">
        <v>37</v>
      </c>
      <c r="B146" s="20" t="s">
        <v>191</v>
      </c>
      <c r="C146" s="5"/>
      <c r="E146" s="17"/>
    </row>
    <row r="147" spans="1:3" ht="12.75" hidden="1">
      <c r="A147" s="18" t="s">
        <v>59</v>
      </c>
      <c r="B147" s="19" t="s">
        <v>60</v>
      </c>
      <c r="C147" s="15">
        <f>SUM(C148)</f>
        <v>0</v>
      </c>
    </row>
    <row r="148" spans="1:3" ht="12.75" hidden="1">
      <c r="A148" s="3" t="s">
        <v>217</v>
      </c>
      <c r="B148" s="8" t="s">
        <v>218</v>
      </c>
      <c r="C148" s="4">
        <f>SUM(C149+C150)</f>
        <v>0</v>
      </c>
    </row>
    <row r="149" spans="1:3" ht="25.5" hidden="1">
      <c r="A149" s="3" t="s">
        <v>229</v>
      </c>
      <c r="B149" s="8" t="s">
        <v>185</v>
      </c>
      <c r="C149" s="4"/>
    </row>
    <row r="150" spans="1:3" ht="9.75" customHeight="1" hidden="1">
      <c r="A150" s="3" t="s">
        <v>230</v>
      </c>
      <c r="B150" s="8" t="s">
        <v>185</v>
      </c>
      <c r="C150" s="4"/>
    </row>
    <row r="151" spans="1:3" ht="20.25" customHeight="1">
      <c r="A151" s="18" t="s">
        <v>183</v>
      </c>
      <c r="B151" s="21" t="s">
        <v>184</v>
      </c>
      <c r="C151" s="36">
        <f>SUM(C14+C91+C147)</f>
        <v>249587169</v>
      </c>
    </row>
  </sheetData>
  <sheetProtection/>
  <mergeCells count="9">
    <mergeCell ref="A10:A12"/>
    <mergeCell ref="B10:B12"/>
    <mergeCell ref="C10:C12"/>
    <mergeCell ref="A2:C2"/>
    <mergeCell ref="A3:C3"/>
    <mergeCell ref="A4:C4"/>
    <mergeCell ref="A5:C5"/>
    <mergeCell ref="A6:C6"/>
    <mergeCell ref="A7:C7"/>
  </mergeCells>
  <printOptions/>
  <pageMargins left="0.7086614173228347" right="0.3937007874015748" top="0.4330708661417323" bottom="0.4724409448818898" header="0.31496062992125984" footer="0.1968503937007874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k220_7</dc:creator>
  <cp:keywords/>
  <dc:description/>
  <cp:lastModifiedBy>Сысолятина</cp:lastModifiedBy>
  <cp:lastPrinted>2010-12-14T02:41:15Z</cp:lastPrinted>
  <dcterms:created xsi:type="dcterms:W3CDTF">2008-06-07T00:26:39Z</dcterms:created>
  <dcterms:modified xsi:type="dcterms:W3CDTF">2012-11-30T06:09:54Z</dcterms:modified>
  <cp:category/>
  <cp:version/>
  <cp:contentType/>
  <cp:contentStatus/>
</cp:coreProperties>
</file>